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60" yWindow="60" windowWidth="11295" windowHeight="5580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AZ5" i="1"/>
  <c r="AZ9" s="1"/>
  <c r="H27"/>
  <c r="G27"/>
  <c r="I27" s="1"/>
  <c r="H26"/>
  <c r="G26"/>
  <c r="C26"/>
  <c r="B26"/>
  <c r="D26" s="1"/>
  <c r="H25"/>
  <c r="G25"/>
  <c r="C25"/>
  <c r="B25"/>
  <c r="H24"/>
  <c r="G24"/>
  <c r="C24"/>
  <c r="B24"/>
  <c r="H23"/>
  <c r="G23"/>
  <c r="C23"/>
  <c r="B23"/>
  <c r="H22"/>
  <c r="G22"/>
  <c r="C22"/>
  <c r="B22"/>
  <c r="D22" s="1"/>
  <c r="H21"/>
  <c r="G21"/>
  <c r="C21"/>
  <c r="B21"/>
  <c r="H20"/>
  <c r="G20"/>
  <c r="C20"/>
  <c r="B20"/>
  <c r="H19"/>
  <c r="G19"/>
  <c r="C19"/>
  <c r="B19"/>
  <c r="H18"/>
  <c r="H28" s="1"/>
  <c r="G18"/>
  <c r="B18"/>
  <c r="BC8"/>
  <c r="BC9" s="1"/>
  <c r="BB8"/>
  <c r="BA8"/>
  <c r="AZ8"/>
  <c r="AY8"/>
  <c r="AX8"/>
  <c r="AW8"/>
  <c r="AV8"/>
  <c r="AU8"/>
  <c r="AT8"/>
  <c r="AS8"/>
  <c r="AR8"/>
  <c r="AQ8"/>
  <c r="AP8"/>
  <c r="AO8"/>
  <c r="AN8"/>
  <c r="AM8"/>
  <c r="AL8"/>
  <c r="AK8"/>
  <c r="AJ8"/>
  <c r="AI8"/>
  <c r="AH8"/>
  <c r="AG8"/>
  <c r="AF8"/>
  <c r="AE8"/>
  <c r="AD8"/>
  <c r="AC8"/>
  <c r="AB8"/>
  <c r="AA8"/>
  <c r="Z8"/>
  <c r="Y8"/>
  <c r="X8"/>
  <c r="W8"/>
  <c r="V8"/>
  <c r="U8"/>
  <c r="T8"/>
  <c r="S8"/>
  <c r="R8"/>
  <c r="Q8"/>
  <c r="P8"/>
  <c r="O8"/>
  <c r="N8"/>
  <c r="M8"/>
  <c r="L8"/>
  <c r="K8"/>
  <c r="J8"/>
  <c r="I8"/>
  <c r="H8"/>
  <c r="G8"/>
  <c r="F8"/>
  <c r="E8"/>
  <c r="D8"/>
  <c r="C8"/>
  <c r="BD7"/>
  <c r="BD6"/>
  <c r="BB5"/>
  <c r="BA5"/>
  <c r="BA9" s="1"/>
  <c r="AY5"/>
  <c r="AX5"/>
  <c r="AW5"/>
  <c r="AW9" s="1"/>
  <c r="AV5"/>
  <c r="AV9" s="1"/>
  <c r="AU5"/>
  <c r="AT5"/>
  <c r="AS5"/>
  <c r="AS9" s="1"/>
  <c r="AR5"/>
  <c r="AR9" s="1"/>
  <c r="AQ5"/>
  <c r="AP5"/>
  <c r="AO5"/>
  <c r="AO9" s="1"/>
  <c r="AN5"/>
  <c r="AN9" s="1"/>
  <c r="AM5"/>
  <c r="AL5"/>
  <c r="AK5"/>
  <c r="AK9" s="1"/>
  <c r="AJ5"/>
  <c r="AJ9" s="1"/>
  <c r="AI5"/>
  <c r="AH5"/>
  <c r="AH9" s="1"/>
  <c r="AG5"/>
  <c r="AG9" s="1"/>
  <c r="AF5"/>
  <c r="AF9" s="1"/>
  <c r="AE5"/>
  <c r="AD5"/>
  <c r="AD9" s="1"/>
  <c r="AC5"/>
  <c r="AC9" s="1"/>
  <c r="AB5"/>
  <c r="AB9" s="1"/>
  <c r="AA5"/>
  <c r="Z5"/>
  <c r="Z9" s="1"/>
  <c r="Y5"/>
  <c r="Y9" s="1"/>
  <c r="X5"/>
  <c r="W5"/>
  <c r="V5"/>
  <c r="V9" s="1"/>
  <c r="U5"/>
  <c r="U9" s="1"/>
  <c r="T5"/>
  <c r="T9" s="1"/>
  <c r="S5"/>
  <c r="R5"/>
  <c r="R9" s="1"/>
  <c r="Q5"/>
  <c r="Q9" s="1"/>
  <c r="P5"/>
  <c r="P9" s="1"/>
  <c r="O5"/>
  <c r="N5"/>
  <c r="N9" s="1"/>
  <c r="M5"/>
  <c r="M9" s="1"/>
  <c r="L5"/>
  <c r="K5"/>
  <c r="J5"/>
  <c r="J9" s="1"/>
  <c r="I5"/>
  <c r="I9" s="1"/>
  <c r="H5"/>
  <c r="H9" s="1"/>
  <c r="G5"/>
  <c r="F5"/>
  <c r="F9" s="1"/>
  <c r="E5"/>
  <c r="E9" s="1"/>
  <c r="D5"/>
  <c r="D9" s="1"/>
  <c r="C5"/>
  <c r="BD4"/>
  <c r="BD3"/>
  <c r="X9" l="1"/>
  <c r="L9"/>
  <c r="B14"/>
  <c r="D25"/>
  <c r="D24"/>
  <c r="D23"/>
  <c r="C27"/>
  <c r="D21"/>
  <c r="D20"/>
  <c r="BF5"/>
  <c r="D19"/>
  <c r="B13"/>
  <c r="G9"/>
  <c r="K9"/>
  <c r="O9"/>
  <c r="S9"/>
  <c r="W9"/>
  <c r="AA9"/>
  <c r="AE9"/>
  <c r="AI9"/>
  <c r="AM9"/>
  <c r="AQ9"/>
  <c r="AU9"/>
  <c r="AY9"/>
  <c r="I18"/>
  <c r="I19"/>
  <c r="I20"/>
  <c r="I21"/>
  <c r="I22"/>
  <c r="I23"/>
  <c r="I24"/>
  <c r="I25"/>
  <c r="I26"/>
  <c r="AL9"/>
  <c r="AP9"/>
  <c r="AT9"/>
  <c r="AX9"/>
  <c r="BB9"/>
  <c r="B27"/>
  <c r="D27" s="1"/>
  <c r="BD5"/>
  <c r="C9"/>
  <c r="D18"/>
  <c r="G28"/>
  <c r="I28" s="1"/>
  <c r="BD8"/>
  <c r="B15" l="1"/>
  <c r="BD9"/>
</calcChain>
</file>

<file path=xl/sharedStrings.xml><?xml version="1.0" encoding="utf-8"?>
<sst xmlns="http://schemas.openxmlformats.org/spreadsheetml/2006/main" count="96" uniqueCount="78">
  <si>
    <t>WYSZCZEGÓLNIENIE  KLAS</t>
  </si>
  <si>
    <t>0A</t>
  </si>
  <si>
    <t>1A</t>
  </si>
  <si>
    <t>1B</t>
  </si>
  <si>
    <t>1C</t>
  </si>
  <si>
    <t>1D</t>
  </si>
  <si>
    <t>1E</t>
  </si>
  <si>
    <t>1F</t>
  </si>
  <si>
    <t>2A</t>
  </si>
  <si>
    <t>2B</t>
  </si>
  <si>
    <t>2C</t>
  </si>
  <si>
    <t>2D</t>
  </si>
  <si>
    <t>2E</t>
  </si>
  <si>
    <t>2F</t>
  </si>
  <si>
    <t>3A</t>
  </si>
  <si>
    <t>3B</t>
  </si>
  <si>
    <t>3C</t>
  </si>
  <si>
    <t>3D</t>
  </si>
  <si>
    <t>3E</t>
  </si>
  <si>
    <t>3F</t>
  </si>
  <si>
    <t>3G</t>
  </si>
  <si>
    <t>4A</t>
  </si>
  <si>
    <t>4B</t>
  </si>
  <si>
    <t>4C</t>
  </si>
  <si>
    <t>4D</t>
  </si>
  <si>
    <t>5A</t>
  </si>
  <si>
    <t>5B</t>
  </si>
  <si>
    <t>5C</t>
  </si>
  <si>
    <t>5D</t>
  </si>
  <si>
    <t>5E</t>
  </si>
  <si>
    <t>5F</t>
  </si>
  <si>
    <t>5G</t>
  </si>
  <si>
    <t>5H</t>
  </si>
  <si>
    <t>5I</t>
  </si>
  <si>
    <t>6A</t>
  </si>
  <si>
    <t>6B</t>
  </si>
  <si>
    <t>6C</t>
  </si>
  <si>
    <t>6D</t>
  </si>
  <si>
    <t>6E</t>
  </si>
  <si>
    <t>6F</t>
  </si>
  <si>
    <t>6G</t>
  </si>
  <si>
    <t>6H</t>
  </si>
  <si>
    <t>7A</t>
  </si>
  <si>
    <t>7B</t>
  </si>
  <si>
    <t>7C</t>
  </si>
  <si>
    <t>7D</t>
  </si>
  <si>
    <t>7E</t>
  </si>
  <si>
    <t>7F</t>
  </si>
  <si>
    <t>8A</t>
  </si>
  <si>
    <t>8B</t>
  </si>
  <si>
    <t>8C</t>
  </si>
  <si>
    <t>8D</t>
  </si>
  <si>
    <t>8E</t>
  </si>
  <si>
    <t>biblioteka</t>
  </si>
  <si>
    <t>SUMA</t>
  </si>
  <si>
    <t>I ZBIÓRKA  10.10.2019</t>
  </si>
  <si>
    <t>SZKOŁA</t>
  </si>
  <si>
    <t>POKWITOWANIA ZE SKUPU</t>
  </si>
  <si>
    <t>ŁĄCZNIE I ZBIÓRKA</t>
  </si>
  <si>
    <t>ŁĄCZNIE</t>
  </si>
  <si>
    <t>II ZBIÓRKA  07. 05.2020</t>
  </si>
  <si>
    <t>ŁĄCZNIE II ZBIÓRKA</t>
  </si>
  <si>
    <t>ŁĄCZNIE CAŁY ROK</t>
  </si>
  <si>
    <t>szkoła</t>
  </si>
  <si>
    <t>kwitki</t>
  </si>
  <si>
    <t>razem</t>
  </si>
  <si>
    <t>O</t>
  </si>
  <si>
    <t>I</t>
  </si>
  <si>
    <t>II</t>
  </si>
  <si>
    <t>III</t>
  </si>
  <si>
    <t>IV</t>
  </si>
  <si>
    <t>V</t>
  </si>
  <si>
    <t>VI</t>
  </si>
  <si>
    <t>VII</t>
  </si>
  <si>
    <t>VIII</t>
  </si>
  <si>
    <t>AL.</t>
  </si>
  <si>
    <t>Biblioteka</t>
  </si>
  <si>
    <t>AL..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</si>
</sst>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7">
    <font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medium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89">
    <xf numFmtId="0" fontId="0" fillId="0" borderId="0" xfId="0"/>
    <xf numFmtId="0" fontId="1" fillId="0" borderId="2" xfId="0" applyFont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164" fontId="1" fillId="0" borderId="3" xfId="0" applyNumberFormat="1" applyFont="1" applyBorder="1" applyAlignment="1">
      <alignment horizontal="center" vertical="center"/>
    </xf>
    <xf numFmtId="164" fontId="1" fillId="0" borderId="5" xfId="0" applyNumberFormat="1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164" fontId="1" fillId="0" borderId="2" xfId="0" applyNumberFormat="1" applyFont="1" applyFill="1" applyBorder="1" applyAlignment="1">
      <alignment horizontal="center" vertical="center"/>
    </xf>
    <xf numFmtId="164" fontId="1" fillId="0" borderId="3" xfId="0" applyNumberFormat="1" applyFont="1" applyFill="1" applyBorder="1" applyAlignment="1">
      <alignment horizontal="center" vertical="center"/>
    </xf>
    <xf numFmtId="164" fontId="1" fillId="0" borderId="5" xfId="0" applyNumberFormat="1" applyFont="1" applyFill="1" applyBorder="1" applyAlignment="1">
      <alignment horizontal="center" vertical="center"/>
    </xf>
    <xf numFmtId="164" fontId="1" fillId="0" borderId="6" xfId="0" applyNumberFormat="1" applyFont="1" applyFill="1" applyBorder="1" applyAlignment="1">
      <alignment horizontal="center" vertical="center"/>
    </xf>
    <xf numFmtId="164" fontId="1" fillId="0" borderId="7" xfId="0" applyNumberFormat="1" applyFont="1" applyFill="1" applyBorder="1" applyAlignment="1">
      <alignment horizontal="center" vertical="center"/>
    </xf>
    <xf numFmtId="164" fontId="1" fillId="0" borderId="4" xfId="0" applyNumberFormat="1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0" fillId="0" borderId="9" xfId="0" applyBorder="1"/>
    <xf numFmtId="0" fontId="0" fillId="0" borderId="9" xfId="0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164" fontId="3" fillId="0" borderId="11" xfId="0" applyNumberFormat="1" applyFont="1" applyBorder="1" applyAlignment="1">
      <alignment vertical="center"/>
    </xf>
    <xf numFmtId="164" fontId="3" fillId="0" borderId="12" xfId="0" applyNumberFormat="1" applyFont="1" applyBorder="1" applyAlignment="1">
      <alignment vertical="center"/>
    </xf>
    <xf numFmtId="164" fontId="3" fillId="0" borderId="13" xfId="0" applyNumberFormat="1" applyFont="1" applyBorder="1" applyAlignment="1">
      <alignment vertical="center"/>
    </xf>
    <xf numFmtId="164" fontId="3" fillId="0" borderId="14" xfId="0" applyNumberFormat="1" applyFont="1" applyBorder="1" applyAlignment="1">
      <alignment vertical="center"/>
    </xf>
    <xf numFmtId="164" fontId="3" fillId="0" borderId="15" xfId="0" applyNumberFormat="1" applyFont="1" applyBorder="1" applyAlignment="1">
      <alignment vertical="center"/>
    </xf>
    <xf numFmtId="164" fontId="3" fillId="0" borderId="16" xfId="0" applyNumberFormat="1" applyFont="1" applyBorder="1" applyAlignment="1">
      <alignment vertical="center"/>
    </xf>
    <xf numFmtId="164" fontId="0" fillId="0" borderId="13" xfId="0" applyNumberFormat="1" applyFont="1" applyBorder="1" applyAlignment="1">
      <alignment vertical="center"/>
    </xf>
    <xf numFmtId="164" fontId="0" fillId="0" borderId="16" xfId="0" applyNumberFormat="1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4" fontId="0" fillId="0" borderId="18" xfId="0" applyNumberFormat="1" applyBorder="1"/>
    <xf numFmtId="164" fontId="0" fillId="0" borderId="18" xfId="0" applyNumberFormat="1" applyBorder="1" applyAlignment="1">
      <alignment horizontal="right" vertical="center"/>
    </xf>
    <xf numFmtId="0" fontId="1" fillId="0" borderId="11" xfId="0" applyFont="1" applyBorder="1" applyAlignment="1">
      <alignment horizontal="left" vertical="center" wrapText="1"/>
    </xf>
    <xf numFmtId="164" fontId="1" fillId="0" borderId="11" xfId="0" applyNumberFormat="1" applyFont="1" applyBorder="1" applyAlignment="1">
      <alignment vertical="center"/>
    </xf>
    <xf numFmtId="164" fontId="1" fillId="0" borderId="12" xfId="0" applyNumberFormat="1" applyFont="1" applyBorder="1" applyAlignment="1">
      <alignment vertical="center"/>
    </xf>
    <xf numFmtId="164" fontId="1" fillId="0" borderId="13" xfId="0" applyNumberFormat="1" applyFont="1" applyBorder="1" applyAlignment="1">
      <alignment vertical="center"/>
    </xf>
    <xf numFmtId="164" fontId="1" fillId="0" borderId="14" xfId="0" applyNumberFormat="1" applyFont="1" applyBorder="1" applyAlignment="1">
      <alignment vertical="center"/>
    </xf>
    <xf numFmtId="164" fontId="1" fillId="0" borderId="15" xfId="0" applyNumberFormat="1" applyFont="1" applyBorder="1" applyAlignment="1">
      <alignment vertical="center"/>
    </xf>
    <xf numFmtId="164" fontId="1" fillId="0" borderId="16" xfId="0" applyNumberFormat="1" applyFont="1" applyBorder="1" applyAlignment="1">
      <alignment vertical="center"/>
    </xf>
    <xf numFmtId="165" fontId="0" fillId="0" borderId="13" xfId="0" applyNumberFormat="1" applyBorder="1" applyAlignment="1">
      <alignment vertical="center"/>
    </xf>
    <xf numFmtId="165" fontId="0" fillId="0" borderId="16" xfId="0" applyNumberFormat="1" applyBorder="1" applyAlignment="1">
      <alignment vertical="center"/>
    </xf>
    <xf numFmtId="165" fontId="0" fillId="0" borderId="17" xfId="0" applyNumberFormat="1" applyBorder="1" applyAlignment="1">
      <alignment vertical="center"/>
    </xf>
    <xf numFmtId="0" fontId="2" fillId="0" borderId="19" xfId="0" applyFont="1" applyBorder="1" applyAlignment="1">
      <alignment wrapText="1"/>
    </xf>
    <xf numFmtId="0" fontId="2" fillId="0" borderId="11" xfId="0" applyFont="1" applyBorder="1"/>
    <xf numFmtId="164" fontId="4" fillId="0" borderId="11" xfId="0" applyNumberFormat="1" applyFont="1" applyBorder="1" applyAlignment="1">
      <alignment vertical="center"/>
    </xf>
    <xf numFmtId="164" fontId="4" fillId="0" borderId="12" xfId="0" applyNumberFormat="1" applyFont="1" applyBorder="1" applyAlignment="1">
      <alignment vertical="center"/>
    </xf>
    <xf numFmtId="4" fontId="2" fillId="0" borderId="18" xfId="0" applyNumberFormat="1" applyFont="1" applyBorder="1"/>
    <xf numFmtId="164" fontId="2" fillId="0" borderId="18" xfId="0" applyNumberFormat="1" applyFont="1" applyBorder="1" applyAlignment="1">
      <alignment horizontal="right" vertical="center"/>
    </xf>
    <xf numFmtId="164" fontId="0" fillId="0" borderId="0" xfId="0" applyNumberFormat="1"/>
    <xf numFmtId="0" fontId="2" fillId="0" borderId="13" xfId="0" applyFont="1" applyBorder="1" applyAlignment="1">
      <alignment vertical="center"/>
    </xf>
    <xf numFmtId="0" fontId="0" fillId="0" borderId="16" xfId="0" applyBorder="1" applyAlignment="1">
      <alignment vertical="center"/>
    </xf>
    <xf numFmtId="4" fontId="0" fillId="0" borderId="16" xfId="0" applyNumberFormat="1" applyBorder="1" applyAlignment="1">
      <alignment vertical="center"/>
    </xf>
    <xf numFmtId="0" fontId="0" fillId="0" borderId="17" xfId="0" applyBorder="1" applyAlignment="1">
      <alignment vertical="center"/>
    </xf>
    <xf numFmtId="164" fontId="1" fillId="0" borderId="17" xfId="0" applyNumberFormat="1" applyFont="1" applyBorder="1" applyAlignment="1">
      <alignment vertical="center"/>
    </xf>
    <xf numFmtId="164" fontId="1" fillId="0" borderId="17" xfId="0" applyNumberFormat="1" applyFont="1" applyBorder="1"/>
    <xf numFmtId="164" fontId="1" fillId="0" borderId="22" xfId="0" applyNumberFormat="1" applyFont="1" applyBorder="1" applyAlignment="1">
      <alignment vertical="center"/>
    </xf>
    <xf numFmtId="164" fontId="4" fillId="0" borderId="22" xfId="0" applyNumberFormat="1" applyFont="1" applyBorder="1" applyAlignment="1">
      <alignment vertical="center"/>
    </xf>
    <xf numFmtId="164" fontId="4" fillId="0" borderId="23" xfId="0" applyNumberFormat="1" applyFont="1" applyBorder="1" applyAlignment="1">
      <alignment vertical="center"/>
    </xf>
    <xf numFmtId="164" fontId="1" fillId="0" borderId="21" xfId="0" applyNumberFormat="1" applyFont="1" applyBorder="1" applyAlignment="1">
      <alignment vertical="center"/>
    </xf>
    <xf numFmtId="164" fontId="1" fillId="0" borderId="23" xfId="0" applyNumberFormat="1" applyFont="1" applyBorder="1" applyAlignment="1">
      <alignment vertical="center"/>
    </xf>
    <xf numFmtId="164" fontId="4" fillId="0" borderId="24" xfId="0" applyNumberFormat="1" applyFont="1" applyBorder="1" applyAlignment="1">
      <alignment vertical="center"/>
    </xf>
    <xf numFmtId="164" fontId="1" fillId="0" borderId="24" xfId="0" applyNumberFormat="1" applyFont="1" applyBorder="1" applyAlignment="1">
      <alignment vertical="center"/>
    </xf>
    <xf numFmtId="164" fontId="1" fillId="0" borderId="25" xfId="0" applyNumberFormat="1" applyFont="1" applyBorder="1" applyAlignment="1">
      <alignment vertical="center"/>
    </xf>
    <xf numFmtId="164" fontId="1" fillId="0" borderId="25" xfId="0" applyNumberFormat="1" applyFont="1" applyBorder="1"/>
    <xf numFmtId="164" fontId="2" fillId="0" borderId="26" xfId="0" applyNumberFormat="1" applyFont="1" applyBorder="1" applyAlignment="1">
      <alignment horizontal="right" vertical="center"/>
    </xf>
    <xf numFmtId="0" fontId="2" fillId="0" borderId="27" xfId="0" applyFont="1" applyBorder="1" applyAlignment="1">
      <alignment horizontal="center" vertical="center" wrapText="1"/>
    </xf>
    <xf numFmtId="164" fontId="2" fillId="0" borderId="28" xfId="0" applyNumberFormat="1" applyFont="1" applyBorder="1"/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164" fontId="5" fillId="0" borderId="31" xfId="0" applyNumberFormat="1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horizontal="center"/>
    </xf>
    <xf numFmtId="164" fontId="0" fillId="0" borderId="32" xfId="0" applyNumberFormat="1" applyBorder="1"/>
    <xf numFmtId="0" fontId="0" fillId="0" borderId="18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26" xfId="0" applyBorder="1" applyAlignment="1">
      <alignment horizontal="center"/>
    </xf>
    <xf numFmtId="0" fontId="6" fillId="0" borderId="26" xfId="0" applyFont="1" applyBorder="1" applyAlignment="1">
      <alignment horizontal="center"/>
    </xf>
    <xf numFmtId="4" fontId="0" fillId="0" borderId="32" xfId="0" applyNumberFormat="1" applyBorder="1"/>
    <xf numFmtId="0" fontId="0" fillId="0" borderId="32" xfId="0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0" xfId="0" applyFont="1" applyBorder="1" applyAlignment="1">
      <alignment wrapText="1"/>
    </xf>
    <xf numFmtId="0" fontId="0" fillId="0" borderId="21" xfId="0" applyBorder="1" applyAlignment="1">
      <alignment wrapText="1"/>
    </xf>
    <xf numFmtId="0" fontId="0" fillId="2" borderId="0" xfId="0" applyFill="1"/>
    <xf numFmtId="164" fontId="4" fillId="2" borderId="16" xfId="0" applyNumberFormat="1" applyFont="1" applyFill="1" applyBorder="1" applyAlignment="1">
      <alignment vertical="center"/>
    </xf>
    <xf numFmtId="165" fontId="0" fillId="0" borderId="13" xfId="0" applyNumberFormat="1" applyFont="1" applyBorder="1" applyAlignment="1">
      <alignment vertical="center"/>
    </xf>
    <xf numFmtId="165" fontId="0" fillId="0" borderId="16" xfId="0" applyNumberFormat="1" applyFont="1" applyBorder="1" applyAlignment="1">
      <alignment vertical="center"/>
    </xf>
    <xf numFmtId="165" fontId="0" fillId="0" borderId="17" xfId="0" applyNumberFormat="1" applyFont="1" applyBorder="1" applyAlignment="1">
      <alignment vertic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28"/>
  <sheetViews>
    <sheetView tabSelected="1" workbookViewId="0">
      <pane xSplit="20010" topLeftCell="U1"/>
      <selection activeCell="AK13" sqref="AK13"/>
      <selection pane="topRight" activeCell="U1" sqref="U1"/>
    </sheetView>
  </sheetViews>
  <sheetFormatPr defaultRowHeight="15"/>
  <cols>
    <col min="1" max="1" width="10.85546875" customWidth="1"/>
    <col min="55" max="55" width="11" customWidth="1"/>
  </cols>
  <sheetData>
    <row r="1" spans="1:58" ht="15.75" thickBot="1"/>
    <row r="2" spans="1:58">
      <c r="A2" s="79" t="s">
        <v>0</v>
      </c>
      <c r="B2" s="80"/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2" t="s">
        <v>7</v>
      </c>
      <c r="J2" s="3" t="s">
        <v>8</v>
      </c>
      <c r="K2" s="4" t="s">
        <v>9</v>
      </c>
      <c r="L2" s="4" t="s">
        <v>10</v>
      </c>
      <c r="M2" s="4" t="s">
        <v>11</v>
      </c>
      <c r="N2" s="4" t="s">
        <v>12</v>
      </c>
      <c r="O2" s="2" t="s">
        <v>13</v>
      </c>
      <c r="P2" s="5" t="s">
        <v>14</v>
      </c>
      <c r="Q2" s="4" t="s">
        <v>15</v>
      </c>
      <c r="R2" s="4" t="s">
        <v>16</v>
      </c>
      <c r="S2" s="4" t="s">
        <v>17</v>
      </c>
      <c r="T2" s="1" t="s">
        <v>18</v>
      </c>
      <c r="U2" s="1" t="s">
        <v>19</v>
      </c>
      <c r="V2" s="6" t="s">
        <v>20</v>
      </c>
      <c r="W2" s="7" t="s">
        <v>21</v>
      </c>
      <c r="X2" s="1" t="s">
        <v>22</v>
      </c>
      <c r="Y2" s="1" t="s">
        <v>23</v>
      </c>
      <c r="Z2" s="8" t="s">
        <v>24</v>
      </c>
      <c r="AA2" s="9" t="s">
        <v>25</v>
      </c>
      <c r="AB2" s="10" t="s">
        <v>26</v>
      </c>
      <c r="AC2" s="10" t="s">
        <v>27</v>
      </c>
      <c r="AD2" s="10" t="s">
        <v>28</v>
      </c>
      <c r="AE2" s="10" t="s">
        <v>29</v>
      </c>
      <c r="AF2" s="10" t="s">
        <v>30</v>
      </c>
      <c r="AG2" s="10" t="s">
        <v>31</v>
      </c>
      <c r="AH2" s="10" t="s">
        <v>32</v>
      </c>
      <c r="AI2" s="8" t="s">
        <v>33</v>
      </c>
      <c r="AJ2" s="9" t="s">
        <v>34</v>
      </c>
      <c r="AK2" s="10" t="s">
        <v>35</v>
      </c>
      <c r="AL2" s="10" t="s">
        <v>36</v>
      </c>
      <c r="AM2" s="11" t="s">
        <v>37</v>
      </c>
      <c r="AN2" s="11" t="s">
        <v>38</v>
      </c>
      <c r="AO2" s="11" t="s">
        <v>39</v>
      </c>
      <c r="AP2" s="11" t="s">
        <v>40</v>
      </c>
      <c r="AQ2" s="12" t="s">
        <v>41</v>
      </c>
      <c r="AR2" s="13" t="s">
        <v>42</v>
      </c>
      <c r="AS2" s="14" t="s">
        <v>43</v>
      </c>
      <c r="AT2" s="15" t="s">
        <v>44</v>
      </c>
      <c r="AU2" s="15" t="s">
        <v>45</v>
      </c>
      <c r="AV2" s="15" t="s">
        <v>46</v>
      </c>
      <c r="AW2" s="12" t="s">
        <v>47</v>
      </c>
      <c r="AX2" s="16" t="s">
        <v>48</v>
      </c>
      <c r="AY2" s="15" t="s">
        <v>49</v>
      </c>
      <c r="AZ2" s="15" t="s">
        <v>50</v>
      </c>
      <c r="BA2" s="15" t="s">
        <v>51</v>
      </c>
      <c r="BB2" s="17" t="s">
        <v>52</v>
      </c>
      <c r="BC2" s="18" t="s">
        <v>53</v>
      </c>
      <c r="BD2" s="19" t="s">
        <v>54</v>
      </c>
    </row>
    <row r="3" spans="1:58" ht="24" customHeight="1">
      <c r="A3" s="81" t="s">
        <v>55</v>
      </c>
      <c r="B3" s="20" t="s">
        <v>56</v>
      </c>
      <c r="C3" s="21">
        <v>13.8</v>
      </c>
      <c r="D3" s="21">
        <v>35.9</v>
      </c>
      <c r="E3" s="21">
        <v>47.7</v>
      </c>
      <c r="F3" s="21">
        <v>74</v>
      </c>
      <c r="G3" s="21">
        <v>60.8</v>
      </c>
      <c r="H3" s="21">
        <v>44.1</v>
      </c>
      <c r="I3" s="22">
        <v>0</v>
      </c>
      <c r="J3" s="23">
        <v>46.8</v>
      </c>
      <c r="K3" s="21">
        <v>20.5</v>
      </c>
      <c r="L3" s="21">
        <v>89.5</v>
      </c>
      <c r="M3" s="21">
        <v>15.4</v>
      </c>
      <c r="N3" s="21">
        <v>121.1</v>
      </c>
      <c r="O3" s="22">
        <v>28.3</v>
      </c>
      <c r="P3" s="24">
        <v>17.100000000000001</v>
      </c>
      <c r="Q3" s="21">
        <v>63.5</v>
      </c>
      <c r="R3" s="21">
        <v>113.8</v>
      </c>
      <c r="S3" s="21">
        <v>27</v>
      </c>
      <c r="T3" s="21">
        <v>75.95</v>
      </c>
      <c r="U3" s="21">
        <v>73.400000000000006</v>
      </c>
      <c r="V3" s="22">
        <v>0</v>
      </c>
      <c r="W3" s="24">
        <v>59.9</v>
      </c>
      <c r="X3" s="21">
        <v>105.2</v>
      </c>
      <c r="Y3" s="21">
        <v>103.9</v>
      </c>
      <c r="Z3" s="22">
        <v>22.1</v>
      </c>
      <c r="AA3" s="24">
        <v>20</v>
      </c>
      <c r="AB3" s="21">
        <v>97.3</v>
      </c>
      <c r="AC3" s="21">
        <v>200.6</v>
      </c>
      <c r="AD3" s="21">
        <v>28</v>
      </c>
      <c r="AE3" s="21">
        <v>6.1</v>
      </c>
      <c r="AF3" s="21">
        <v>0</v>
      </c>
      <c r="AG3" s="21">
        <v>0</v>
      </c>
      <c r="AH3" s="21">
        <v>15.3</v>
      </c>
      <c r="AI3" s="22">
        <v>218.2</v>
      </c>
      <c r="AJ3" s="24">
        <v>66</v>
      </c>
      <c r="AK3" s="21">
        <v>28.9</v>
      </c>
      <c r="AL3" s="21">
        <v>0</v>
      </c>
      <c r="AM3" s="21">
        <v>0</v>
      </c>
      <c r="AN3" s="21">
        <v>58.2</v>
      </c>
      <c r="AO3" s="21">
        <v>139.80000000000001</v>
      </c>
      <c r="AP3" s="21">
        <v>0</v>
      </c>
      <c r="AQ3" s="22">
        <v>49.8</v>
      </c>
      <c r="AR3" s="24">
        <v>154</v>
      </c>
      <c r="AS3" s="25">
        <v>43</v>
      </c>
      <c r="AT3" s="26">
        <v>18.5</v>
      </c>
      <c r="AU3" s="26">
        <v>0</v>
      </c>
      <c r="AV3" s="26">
        <v>88.4</v>
      </c>
      <c r="AW3" s="22">
        <v>19</v>
      </c>
      <c r="AX3" s="27">
        <v>31</v>
      </c>
      <c r="AY3" s="28">
        <v>209.9</v>
      </c>
      <c r="AZ3" s="28">
        <v>158.5</v>
      </c>
      <c r="BA3" s="28">
        <v>0</v>
      </c>
      <c r="BB3" s="29">
        <v>83.8</v>
      </c>
      <c r="BC3" s="30">
        <v>0</v>
      </c>
      <c r="BD3" s="31">
        <f t="shared" ref="BD3:BD9" si="0">SUM(C3:BC3)</f>
        <v>2994.0500000000006</v>
      </c>
    </row>
    <row r="4" spans="1:58" ht="38.25">
      <c r="A4" s="81"/>
      <c r="B4" s="32" t="s">
        <v>57</v>
      </c>
      <c r="C4" s="21">
        <v>0</v>
      </c>
      <c r="D4" s="21">
        <v>80</v>
      </c>
      <c r="E4" s="21">
        <v>40</v>
      </c>
      <c r="F4" s="21">
        <v>135</v>
      </c>
      <c r="G4" s="21">
        <v>20</v>
      </c>
      <c r="H4" s="21">
        <v>0</v>
      </c>
      <c r="I4" s="22">
        <v>0</v>
      </c>
      <c r="J4" s="23">
        <v>0</v>
      </c>
      <c r="K4" s="21">
        <v>64</v>
      </c>
      <c r="L4" s="21">
        <v>104</v>
      </c>
      <c r="M4" s="21">
        <v>0</v>
      </c>
      <c r="N4" s="21">
        <v>0</v>
      </c>
      <c r="O4" s="22">
        <v>0</v>
      </c>
      <c r="P4" s="24">
        <v>0</v>
      </c>
      <c r="Q4" s="21">
        <v>134</v>
      </c>
      <c r="R4" s="21">
        <v>1057</v>
      </c>
      <c r="S4" s="21">
        <v>100</v>
      </c>
      <c r="T4" s="21">
        <v>0</v>
      </c>
      <c r="U4" s="21">
        <v>61</v>
      </c>
      <c r="V4" s="22">
        <v>45.5</v>
      </c>
      <c r="W4" s="24">
        <v>544</v>
      </c>
      <c r="X4" s="21">
        <v>1.7</v>
      </c>
      <c r="Y4" s="21">
        <v>0</v>
      </c>
      <c r="Z4" s="22">
        <v>10</v>
      </c>
      <c r="AA4" s="24">
        <v>0</v>
      </c>
      <c r="AB4" s="21">
        <v>0</v>
      </c>
      <c r="AC4" s="21">
        <v>0</v>
      </c>
      <c r="AD4" s="21">
        <v>0</v>
      </c>
      <c r="AE4" s="21">
        <v>0</v>
      </c>
      <c r="AF4" s="21">
        <v>0</v>
      </c>
      <c r="AG4" s="21">
        <v>32</v>
      </c>
      <c r="AH4" s="21">
        <v>0</v>
      </c>
      <c r="AI4" s="22">
        <v>0</v>
      </c>
      <c r="AJ4" s="24">
        <v>25</v>
      </c>
      <c r="AK4" s="21">
        <v>57</v>
      </c>
      <c r="AL4" s="21">
        <v>0</v>
      </c>
      <c r="AM4" s="21">
        <v>45</v>
      </c>
      <c r="AN4" s="21">
        <v>0</v>
      </c>
      <c r="AO4" s="21">
        <v>1445</v>
      </c>
      <c r="AP4" s="21">
        <v>0</v>
      </c>
      <c r="AQ4" s="22">
        <v>0</v>
      </c>
      <c r="AR4" s="24">
        <v>0</v>
      </c>
      <c r="AS4" s="25">
        <v>0</v>
      </c>
      <c r="AT4" s="26">
        <v>0</v>
      </c>
      <c r="AU4" s="26">
        <v>0</v>
      </c>
      <c r="AV4" s="26">
        <v>0</v>
      </c>
      <c r="AW4" s="22">
        <v>120</v>
      </c>
      <c r="AX4" s="86">
        <v>0</v>
      </c>
      <c r="AY4" s="87">
        <v>70</v>
      </c>
      <c r="AZ4" s="87">
        <v>85.5</v>
      </c>
      <c r="BA4" s="87">
        <v>0</v>
      </c>
      <c r="BB4" s="88">
        <v>399</v>
      </c>
      <c r="BC4" s="30">
        <v>0</v>
      </c>
      <c r="BD4" s="31">
        <f t="shared" si="0"/>
        <v>4674.7</v>
      </c>
    </row>
    <row r="5" spans="1:58" ht="30">
      <c r="A5" s="42" t="s">
        <v>58</v>
      </c>
      <c r="B5" s="43" t="s">
        <v>59</v>
      </c>
      <c r="C5" s="33">
        <f t="shared" ref="C5:BB5" si="1">C3+C4</f>
        <v>13.8</v>
      </c>
      <c r="D5" s="33">
        <f t="shared" si="1"/>
        <v>115.9</v>
      </c>
      <c r="E5" s="33">
        <f t="shared" si="1"/>
        <v>87.7</v>
      </c>
      <c r="F5" s="33">
        <f t="shared" si="1"/>
        <v>209</v>
      </c>
      <c r="G5" s="33">
        <f t="shared" si="1"/>
        <v>80.8</v>
      </c>
      <c r="H5" s="33">
        <f t="shared" si="1"/>
        <v>44.1</v>
      </c>
      <c r="I5" s="34">
        <f>I3+I4</f>
        <v>0</v>
      </c>
      <c r="J5" s="35">
        <f t="shared" si="1"/>
        <v>46.8</v>
      </c>
      <c r="K5" s="44">
        <f t="shared" si="1"/>
        <v>84.5</v>
      </c>
      <c r="L5" s="33">
        <f t="shared" si="1"/>
        <v>193.5</v>
      </c>
      <c r="M5" s="33">
        <f t="shared" si="1"/>
        <v>15.4</v>
      </c>
      <c r="N5" s="44">
        <f t="shared" si="1"/>
        <v>121.1</v>
      </c>
      <c r="O5" s="34">
        <f t="shared" si="1"/>
        <v>28.3</v>
      </c>
      <c r="P5" s="36">
        <f t="shared" si="1"/>
        <v>17.100000000000001</v>
      </c>
      <c r="Q5" s="44">
        <f t="shared" si="1"/>
        <v>197.5</v>
      </c>
      <c r="R5" s="44">
        <f t="shared" si="1"/>
        <v>1170.8</v>
      </c>
      <c r="S5" s="33">
        <f t="shared" si="1"/>
        <v>127</v>
      </c>
      <c r="T5" s="33">
        <f t="shared" si="1"/>
        <v>75.95</v>
      </c>
      <c r="U5" s="33">
        <f t="shared" si="1"/>
        <v>134.4</v>
      </c>
      <c r="V5" s="34">
        <f t="shared" si="1"/>
        <v>45.5</v>
      </c>
      <c r="W5" s="36">
        <f t="shared" si="1"/>
        <v>603.9</v>
      </c>
      <c r="X5" s="33">
        <f t="shared" si="1"/>
        <v>106.9</v>
      </c>
      <c r="Y5" s="33">
        <f t="shared" si="1"/>
        <v>103.9</v>
      </c>
      <c r="Z5" s="34">
        <f t="shared" si="1"/>
        <v>32.1</v>
      </c>
      <c r="AA5" s="36">
        <f t="shared" si="1"/>
        <v>20</v>
      </c>
      <c r="AB5" s="33">
        <f t="shared" si="1"/>
        <v>97.3</v>
      </c>
      <c r="AC5" s="33">
        <f t="shared" si="1"/>
        <v>200.6</v>
      </c>
      <c r="AD5" s="33">
        <f t="shared" si="1"/>
        <v>28</v>
      </c>
      <c r="AE5" s="33">
        <f t="shared" si="1"/>
        <v>6.1</v>
      </c>
      <c r="AF5" s="33">
        <f t="shared" si="1"/>
        <v>0</v>
      </c>
      <c r="AG5" s="33">
        <f t="shared" si="1"/>
        <v>32</v>
      </c>
      <c r="AH5" s="33">
        <f t="shared" si="1"/>
        <v>15.3</v>
      </c>
      <c r="AI5" s="34">
        <f t="shared" si="1"/>
        <v>218.2</v>
      </c>
      <c r="AJ5" s="36">
        <f t="shared" si="1"/>
        <v>91</v>
      </c>
      <c r="AK5" s="33">
        <f t="shared" si="1"/>
        <v>85.9</v>
      </c>
      <c r="AL5" s="44">
        <f>AL3+AL4</f>
        <v>0</v>
      </c>
      <c r="AM5" s="33">
        <f t="shared" si="1"/>
        <v>45</v>
      </c>
      <c r="AN5" s="33">
        <f t="shared" si="1"/>
        <v>58.2</v>
      </c>
      <c r="AO5" s="33">
        <f t="shared" si="1"/>
        <v>1584.8</v>
      </c>
      <c r="AP5" s="33">
        <f t="shared" si="1"/>
        <v>0</v>
      </c>
      <c r="AQ5" s="45">
        <f t="shared" si="1"/>
        <v>49.8</v>
      </c>
      <c r="AR5" s="36">
        <f t="shared" si="1"/>
        <v>154</v>
      </c>
      <c r="AS5" s="37">
        <f t="shared" si="1"/>
        <v>43</v>
      </c>
      <c r="AT5" s="38">
        <f t="shared" si="1"/>
        <v>18.5</v>
      </c>
      <c r="AU5" s="38">
        <f t="shared" si="1"/>
        <v>0</v>
      </c>
      <c r="AV5" s="38">
        <f t="shared" si="1"/>
        <v>88.4</v>
      </c>
      <c r="AW5" s="34">
        <f t="shared" si="1"/>
        <v>139</v>
      </c>
      <c r="AX5" s="37">
        <f t="shared" si="1"/>
        <v>31</v>
      </c>
      <c r="AY5" s="38">
        <f t="shared" si="1"/>
        <v>279.89999999999998</v>
      </c>
      <c r="AZ5" s="85">
        <f>AZ3+AZ4</f>
        <v>244</v>
      </c>
      <c r="BA5" s="38">
        <f t="shared" si="1"/>
        <v>0</v>
      </c>
      <c r="BB5" s="38">
        <f t="shared" si="1"/>
        <v>482.8</v>
      </c>
      <c r="BC5" s="46">
        <v>0</v>
      </c>
      <c r="BD5" s="47">
        <f t="shared" si="0"/>
        <v>7668.75</v>
      </c>
      <c r="BF5" s="48">
        <f>BD3+BD4</f>
        <v>7668.75</v>
      </c>
    </row>
    <row r="6" spans="1:58" ht="19.5" customHeight="1">
      <c r="A6" s="81" t="s">
        <v>60</v>
      </c>
      <c r="B6" s="20" t="s">
        <v>56</v>
      </c>
      <c r="C6" s="21">
        <v>0</v>
      </c>
      <c r="D6" s="21">
        <v>0</v>
      </c>
      <c r="E6" s="21">
        <v>0</v>
      </c>
      <c r="F6" s="21">
        <v>0</v>
      </c>
      <c r="G6" s="21">
        <v>0</v>
      </c>
      <c r="H6" s="21">
        <v>0</v>
      </c>
      <c r="I6" s="22"/>
      <c r="J6" s="23"/>
      <c r="K6" s="21"/>
      <c r="L6" s="21"/>
      <c r="M6" s="21">
        <v>0</v>
      </c>
      <c r="N6" s="21"/>
      <c r="O6" s="22"/>
      <c r="P6" s="24">
        <v>0</v>
      </c>
      <c r="Q6" s="21"/>
      <c r="R6" s="21"/>
      <c r="S6" s="33"/>
      <c r="T6" s="33">
        <v>0</v>
      </c>
      <c r="U6" s="33"/>
      <c r="V6" s="34"/>
      <c r="W6" s="36"/>
      <c r="X6" s="33"/>
      <c r="Y6" s="33"/>
      <c r="Z6" s="34"/>
      <c r="AA6" s="36">
        <v>0</v>
      </c>
      <c r="AB6" s="33">
        <v>0</v>
      </c>
      <c r="AC6" s="33"/>
      <c r="AD6" s="33"/>
      <c r="AE6" s="33"/>
      <c r="AF6" s="33">
        <v>0</v>
      </c>
      <c r="AG6" s="33">
        <v>0</v>
      </c>
      <c r="AH6" s="33"/>
      <c r="AI6" s="34"/>
      <c r="AJ6" s="36"/>
      <c r="AK6" s="33">
        <v>0</v>
      </c>
      <c r="AL6" s="33"/>
      <c r="AM6" s="33"/>
      <c r="AN6" s="33"/>
      <c r="AO6" s="33"/>
      <c r="AP6" s="33">
        <v>0</v>
      </c>
      <c r="AQ6" s="34"/>
      <c r="AR6" s="36"/>
      <c r="AS6" s="37"/>
      <c r="AT6" s="38"/>
      <c r="AU6" s="38"/>
      <c r="AV6" s="38">
        <v>0</v>
      </c>
      <c r="AW6" s="34"/>
      <c r="AX6" s="49"/>
      <c r="AY6" s="50">
        <v>0</v>
      </c>
      <c r="AZ6" s="51"/>
      <c r="BA6" s="50">
        <v>0</v>
      </c>
      <c r="BB6" s="52">
        <v>0</v>
      </c>
      <c r="BC6" s="30">
        <v>0</v>
      </c>
      <c r="BD6" s="31">
        <f>SUM(C6:BC6)</f>
        <v>0</v>
      </c>
    </row>
    <row r="7" spans="1:58" ht="38.25">
      <c r="A7" s="81"/>
      <c r="B7" s="32" t="s">
        <v>57</v>
      </c>
      <c r="C7" s="21">
        <v>0</v>
      </c>
      <c r="D7" s="21">
        <v>0</v>
      </c>
      <c r="E7" s="21">
        <v>0</v>
      </c>
      <c r="F7" s="21">
        <v>0</v>
      </c>
      <c r="G7" s="21">
        <v>0</v>
      </c>
      <c r="H7" s="21">
        <v>0</v>
      </c>
      <c r="I7" s="22">
        <v>0</v>
      </c>
      <c r="J7" s="23">
        <v>0</v>
      </c>
      <c r="K7" s="21">
        <v>0</v>
      </c>
      <c r="L7" s="21">
        <v>0</v>
      </c>
      <c r="M7" s="21">
        <v>0</v>
      </c>
      <c r="N7" s="21">
        <v>0</v>
      </c>
      <c r="O7" s="22">
        <v>0</v>
      </c>
      <c r="P7" s="24">
        <v>0</v>
      </c>
      <c r="Q7" s="21">
        <v>0</v>
      </c>
      <c r="R7" s="21">
        <v>0</v>
      </c>
      <c r="S7" s="33">
        <v>0</v>
      </c>
      <c r="T7" s="33">
        <v>0</v>
      </c>
      <c r="U7" s="33">
        <v>0</v>
      </c>
      <c r="V7" s="34">
        <v>0</v>
      </c>
      <c r="W7" s="36">
        <v>0</v>
      </c>
      <c r="X7" s="33">
        <v>0</v>
      </c>
      <c r="Y7" s="33">
        <v>0</v>
      </c>
      <c r="Z7" s="34">
        <v>0</v>
      </c>
      <c r="AA7" s="36">
        <v>0</v>
      </c>
      <c r="AB7" s="33">
        <v>0</v>
      </c>
      <c r="AC7" s="33">
        <v>0</v>
      </c>
      <c r="AD7" s="33">
        <v>0</v>
      </c>
      <c r="AE7" s="33">
        <v>0</v>
      </c>
      <c r="AF7" s="33">
        <v>0</v>
      </c>
      <c r="AG7" s="33">
        <v>0</v>
      </c>
      <c r="AH7" s="33">
        <v>0</v>
      </c>
      <c r="AI7" s="34">
        <v>0</v>
      </c>
      <c r="AJ7" s="36"/>
      <c r="AK7" s="33">
        <v>0</v>
      </c>
      <c r="AL7" s="33">
        <v>0</v>
      </c>
      <c r="AM7" s="33">
        <v>0</v>
      </c>
      <c r="AN7" s="33"/>
      <c r="AO7" s="33">
        <v>0</v>
      </c>
      <c r="AP7" s="33"/>
      <c r="AQ7" s="34">
        <v>0</v>
      </c>
      <c r="AR7" s="36"/>
      <c r="AS7" s="37">
        <v>0</v>
      </c>
      <c r="AT7" s="38">
        <v>0</v>
      </c>
      <c r="AU7" s="38"/>
      <c r="AV7" s="38">
        <v>0</v>
      </c>
      <c r="AW7" s="34"/>
      <c r="AX7" s="39">
        <v>0</v>
      </c>
      <c r="AY7" s="40">
        <v>0</v>
      </c>
      <c r="AZ7" s="40"/>
      <c r="BA7" s="40">
        <v>0</v>
      </c>
      <c r="BB7" s="41">
        <v>0</v>
      </c>
      <c r="BC7" s="30">
        <v>0</v>
      </c>
      <c r="BD7" s="31">
        <f t="shared" si="0"/>
        <v>0</v>
      </c>
    </row>
    <row r="8" spans="1:58" ht="33" customHeight="1">
      <c r="A8" s="42" t="s">
        <v>61</v>
      </c>
      <c r="B8" s="43" t="s">
        <v>59</v>
      </c>
      <c r="C8" s="33">
        <f t="shared" ref="C8:BC8" si="2">C6+C7</f>
        <v>0</v>
      </c>
      <c r="D8" s="33">
        <f t="shared" si="2"/>
        <v>0</v>
      </c>
      <c r="E8" s="33">
        <f t="shared" si="2"/>
        <v>0</v>
      </c>
      <c r="F8" s="33">
        <f>F6+F7</f>
        <v>0</v>
      </c>
      <c r="G8" s="33">
        <f t="shared" si="2"/>
        <v>0</v>
      </c>
      <c r="H8" s="33">
        <f t="shared" si="2"/>
        <v>0</v>
      </c>
      <c r="I8" s="34">
        <f t="shared" si="2"/>
        <v>0</v>
      </c>
      <c r="J8" s="35">
        <f t="shared" si="2"/>
        <v>0</v>
      </c>
      <c r="K8" s="33">
        <f t="shared" si="2"/>
        <v>0</v>
      </c>
      <c r="L8" s="33">
        <f t="shared" si="2"/>
        <v>0</v>
      </c>
      <c r="M8" s="33">
        <f t="shared" si="2"/>
        <v>0</v>
      </c>
      <c r="N8" s="33">
        <f t="shared" si="2"/>
        <v>0</v>
      </c>
      <c r="O8" s="34">
        <f t="shared" si="2"/>
        <v>0</v>
      </c>
      <c r="P8" s="36">
        <f t="shared" si="2"/>
        <v>0</v>
      </c>
      <c r="Q8" s="33">
        <f t="shared" si="2"/>
        <v>0</v>
      </c>
      <c r="R8" s="33">
        <f t="shared" si="2"/>
        <v>0</v>
      </c>
      <c r="S8" s="33">
        <f t="shared" si="2"/>
        <v>0</v>
      </c>
      <c r="T8" s="33">
        <f t="shared" si="2"/>
        <v>0</v>
      </c>
      <c r="U8" s="33">
        <f t="shared" si="2"/>
        <v>0</v>
      </c>
      <c r="V8" s="34">
        <f t="shared" si="2"/>
        <v>0</v>
      </c>
      <c r="W8" s="36">
        <f t="shared" si="2"/>
        <v>0</v>
      </c>
      <c r="X8" s="33">
        <f t="shared" si="2"/>
        <v>0</v>
      </c>
      <c r="Y8" s="33">
        <f t="shared" si="2"/>
        <v>0</v>
      </c>
      <c r="Z8" s="34">
        <f t="shared" si="2"/>
        <v>0</v>
      </c>
      <c r="AA8" s="36">
        <f t="shared" si="2"/>
        <v>0</v>
      </c>
      <c r="AB8" s="33">
        <f t="shared" si="2"/>
        <v>0</v>
      </c>
      <c r="AC8" s="33">
        <f t="shared" si="2"/>
        <v>0</v>
      </c>
      <c r="AD8" s="33">
        <f t="shared" si="2"/>
        <v>0</v>
      </c>
      <c r="AE8" s="33">
        <f t="shared" si="2"/>
        <v>0</v>
      </c>
      <c r="AF8" s="33">
        <f t="shared" si="2"/>
        <v>0</v>
      </c>
      <c r="AG8" s="33">
        <f t="shared" si="2"/>
        <v>0</v>
      </c>
      <c r="AH8" s="33">
        <f t="shared" si="2"/>
        <v>0</v>
      </c>
      <c r="AI8" s="34">
        <f t="shared" si="2"/>
        <v>0</v>
      </c>
      <c r="AJ8" s="36">
        <f t="shared" si="2"/>
        <v>0</v>
      </c>
      <c r="AK8" s="33">
        <f t="shared" si="2"/>
        <v>0</v>
      </c>
      <c r="AL8" s="33">
        <f t="shared" si="2"/>
        <v>0</v>
      </c>
      <c r="AM8" s="33">
        <f t="shared" si="2"/>
        <v>0</v>
      </c>
      <c r="AN8" s="33">
        <f t="shared" si="2"/>
        <v>0</v>
      </c>
      <c r="AO8" s="33">
        <f t="shared" si="2"/>
        <v>0</v>
      </c>
      <c r="AP8" s="33">
        <f t="shared" si="2"/>
        <v>0</v>
      </c>
      <c r="AQ8" s="34">
        <f t="shared" si="2"/>
        <v>0</v>
      </c>
      <c r="AR8" s="36">
        <f t="shared" si="2"/>
        <v>0</v>
      </c>
      <c r="AS8" s="37">
        <f t="shared" si="2"/>
        <v>0</v>
      </c>
      <c r="AT8" s="38">
        <f t="shared" si="2"/>
        <v>0</v>
      </c>
      <c r="AU8" s="38">
        <f t="shared" si="2"/>
        <v>0</v>
      </c>
      <c r="AV8" s="38">
        <f t="shared" si="2"/>
        <v>0</v>
      </c>
      <c r="AW8" s="34">
        <f t="shared" si="2"/>
        <v>0</v>
      </c>
      <c r="AX8" s="37">
        <f t="shared" si="2"/>
        <v>0</v>
      </c>
      <c r="AY8" s="38">
        <f t="shared" si="2"/>
        <v>0</v>
      </c>
      <c r="AZ8" s="38">
        <f t="shared" si="2"/>
        <v>0</v>
      </c>
      <c r="BA8" s="38">
        <f t="shared" si="2"/>
        <v>0</v>
      </c>
      <c r="BB8" s="53">
        <f t="shared" si="2"/>
        <v>0</v>
      </c>
      <c r="BC8" s="54">
        <f t="shared" si="2"/>
        <v>0</v>
      </c>
      <c r="BD8" s="47">
        <f t="shared" si="0"/>
        <v>0</v>
      </c>
    </row>
    <row r="9" spans="1:58" ht="15.75" thickBot="1">
      <c r="A9" s="82" t="s">
        <v>62</v>
      </c>
      <c r="B9" s="83"/>
      <c r="C9" s="55">
        <f t="shared" ref="C9:BC9" si="3">C5+C8</f>
        <v>13.8</v>
      </c>
      <c r="D9" s="55">
        <f t="shared" si="3"/>
        <v>115.9</v>
      </c>
      <c r="E9" s="55">
        <f t="shared" si="3"/>
        <v>87.7</v>
      </c>
      <c r="F9" s="56">
        <f t="shared" si="3"/>
        <v>209</v>
      </c>
      <c r="G9" s="55">
        <f t="shared" si="3"/>
        <v>80.8</v>
      </c>
      <c r="H9" s="56">
        <f t="shared" si="3"/>
        <v>44.1</v>
      </c>
      <c r="I9" s="57">
        <f t="shared" si="3"/>
        <v>0</v>
      </c>
      <c r="J9" s="58">
        <f t="shared" si="3"/>
        <v>46.8</v>
      </c>
      <c r="K9" s="56">
        <f t="shared" si="3"/>
        <v>84.5</v>
      </c>
      <c r="L9" s="56">
        <f t="shared" si="3"/>
        <v>193.5</v>
      </c>
      <c r="M9" s="55">
        <f t="shared" si="3"/>
        <v>15.4</v>
      </c>
      <c r="N9" s="55">
        <f t="shared" si="3"/>
        <v>121.1</v>
      </c>
      <c r="O9" s="59">
        <f t="shared" si="3"/>
        <v>28.3</v>
      </c>
      <c r="P9" s="60">
        <f t="shared" si="3"/>
        <v>17.100000000000001</v>
      </c>
      <c r="Q9" s="56">
        <f t="shared" si="3"/>
        <v>197.5</v>
      </c>
      <c r="R9" s="55">
        <f t="shared" si="3"/>
        <v>1170.8</v>
      </c>
      <c r="S9" s="55">
        <f t="shared" si="3"/>
        <v>127</v>
      </c>
      <c r="T9" s="55">
        <f t="shared" si="3"/>
        <v>75.95</v>
      </c>
      <c r="U9" s="55">
        <f t="shared" si="3"/>
        <v>134.4</v>
      </c>
      <c r="V9" s="59">
        <f t="shared" si="3"/>
        <v>45.5</v>
      </c>
      <c r="W9" s="61">
        <f t="shared" si="3"/>
        <v>603.9</v>
      </c>
      <c r="X9" s="56">
        <f t="shared" si="3"/>
        <v>106.9</v>
      </c>
      <c r="Y9" s="55">
        <f t="shared" si="3"/>
        <v>103.9</v>
      </c>
      <c r="Z9" s="59">
        <f t="shared" si="3"/>
        <v>32.1</v>
      </c>
      <c r="AA9" s="61">
        <f t="shared" si="3"/>
        <v>20</v>
      </c>
      <c r="AB9" s="55">
        <f t="shared" si="3"/>
        <v>97.3</v>
      </c>
      <c r="AC9" s="55">
        <f t="shared" si="3"/>
        <v>200.6</v>
      </c>
      <c r="AD9" s="56">
        <f t="shared" si="3"/>
        <v>28</v>
      </c>
      <c r="AE9" s="55">
        <f t="shared" si="3"/>
        <v>6.1</v>
      </c>
      <c r="AF9" s="55">
        <f t="shared" si="3"/>
        <v>0</v>
      </c>
      <c r="AG9" s="55">
        <f t="shared" si="3"/>
        <v>32</v>
      </c>
      <c r="AH9" s="55">
        <f t="shared" si="3"/>
        <v>15.3</v>
      </c>
      <c r="AI9" s="59">
        <f t="shared" si="3"/>
        <v>218.2</v>
      </c>
      <c r="AJ9" s="60">
        <f t="shared" si="3"/>
        <v>91</v>
      </c>
      <c r="AK9" s="55">
        <f t="shared" si="3"/>
        <v>85.9</v>
      </c>
      <c r="AL9" s="56">
        <f t="shared" si="3"/>
        <v>0</v>
      </c>
      <c r="AM9" s="55">
        <f t="shared" si="3"/>
        <v>45</v>
      </c>
      <c r="AN9" s="55">
        <f t="shared" si="3"/>
        <v>58.2</v>
      </c>
      <c r="AO9" s="55">
        <f t="shared" si="3"/>
        <v>1584.8</v>
      </c>
      <c r="AP9" s="55">
        <f t="shared" si="3"/>
        <v>0</v>
      </c>
      <c r="AQ9" s="57">
        <f t="shared" si="3"/>
        <v>49.8</v>
      </c>
      <c r="AR9" s="60">
        <f t="shared" si="3"/>
        <v>154</v>
      </c>
      <c r="AS9" s="58">
        <f t="shared" si="3"/>
        <v>43</v>
      </c>
      <c r="AT9" s="55">
        <f t="shared" si="3"/>
        <v>18.5</v>
      </c>
      <c r="AU9" s="55">
        <f t="shared" si="3"/>
        <v>0</v>
      </c>
      <c r="AV9" s="55">
        <f t="shared" si="3"/>
        <v>88.4</v>
      </c>
      <c r="AW9" s="57">
        <f t="shared" si="3"/>
        <v>139</v>
      </c>
      <c r="AX9" s="58">
        <f t="shared" si="3"/>
        <v>31</v>
      </c>
      <c r="AY9" s="55">
        <f t="shared" si="3"/>
        <v>279.89999999999998</v>
      </c>
      <c r="AZ9" s="56">
        <f t="shared" si="3"/>
        <v>244</v>
      </c>
      <c r="BA9" s="55">
        <f t="shared" si="3"/>
        <v>0</v>
      </c>
      <c r="BB9" s="62">
        <f t="shared" si="3"/>
        <v>482.8</v>
      </c>
      <c r="BC9" s="63">
        <f t="shared" si="3"/>
        <v>0</v>
      </c>
      <c r="BD9" s="64">
        <f t="shared" si="0"/>
        <v>7668.75</v>
      </c>
    </row>
    <row r="12" spans="1:58" ht="15.75" thickBot="1">
      <c r="AY12" s="84"/>
    </row>
    <row r="13" spans="1:58" ht="46.5" thickTop="1" thickBot="1">
      <c r="A13" s="65" t="s">
        <v>58</v>
      </c>
      <c r="B13" s="66">
        <f>SUM(C5,D5,E5,F5,G5,H5,I5,J5,K5,L5,M5,N5,O5,P5,Q5,R5,S5,T5,U5,V5,W5,X5,Y5,Z5,AA5,AB5,AC5,AD5,AE5,AF5,AG5,AH5,AI5,AJ5,AK5,AL5,AM5,AN5,AO5,AP5,AQ5,AR5,AS5,AT5,AU5,AV5,AW5,AX5,AY5,AZ5,BA5,BB5)</f>
        <v>7668.75</v>
      </c>
    </row>
    <row r="14" spans="1:58" ht="45.75" thickBot="1">
      <c r="A14" s="67" t="s">
        <v>61</v>
      </c>
      <c r="B14" s="66">
        <f>SUM(C8,D8,E8,F8,G8,H8,I8,J8,K8,L8,M8,N8,O8,P8,Q8,R8,S8,T8,U8,V8,W8,X8,Y8,Z8,AA8,AB8,AC8,AD8,AE8,AF8,AG8,AH8,AI8,AJ8,AK8,AL8,AM8,AN8,AO8,AP8,AQ8,AR8,AS8,AT8,AU8,AV8,AW8,AX8,AY8,AZ8,BA8,BB8,BC8)</f>
        <v>0</v>
      </c>
      <c r="D14" s="48"/>
    </row>
    <row r="15" spans="1:58" ht="45.75" thickBot="1">
      <c r="A15" s="68" t="s">
        <v>62</v>
      </c>
      <c r="B15" s="69">
        <f>B13+B14</f>
        <v>7668.75</v>
      </c>
      <c r="D15" s="48"/>
    </row>
    <row r="16" spans="1:58" ht="15.75" thickTop="1">
      <c r="D16" s="48"/>
    </row>
    <row r="17" spans="1:9" ht="15.75" thickBot="1">
      <c r="B17" s="70" t="s">
        <v>63</v>
      </c>
      <c r="C17" s="70" t="s">
        <v>64</v>
      </c>
      <c r="D17" s="70" t="s">
        <v>65</v>
      </c>
      <c r="G17" s="70" t="s">
        <v>63</v>
      </c>
      <c r="H17" s="70" t="s">
        <v>64</v>
      </c>
      <c r="I17" s="70" t="s">
        <v>65</v>
      </c>
    </row>
    <row r="18" spans="1:9" ht="15.75" thickBot="1">
      <c r="A18" s="71" t="s">
        <v>66</v>
      </c>
      <c r="B18" s="72">
        <f>C3</f>
        <v>13.8</v>
      </c>
      <c r="C18" s="72">
        <v>0</v>
      </c>
      <c r="D18" s="72">
        <f t="shared" ref="D18:D27" si="4">B18+C18</f>
        <v>13.8</v>
      </c>
      <c r="F18" s="71" t="s">
        <v>66</v>
      </c>
      <c r="G18" s="72">
        <f>C6</f>
        <v>0</v>
      </c>
      <c r="H18" s="72">
        <f>C7</f>
        <v>0</v>
      </c>
      <c r="I18" s="72">
        <f t="shared" ref="I18:I28" si="5">G18+H18</f>
        <v>0</v>
      </c>
    </row>
    <row r="19" spans="1:9" ht="15.75" thickBot="1">
      <c r="A19" s="73" t="s">
        <v>67</v>
      </c>
      <c r="B19" s="72">
        <f>SUM(D3:I3)</f>
        <v>262.5</v>
      </c>
      <c r="C19" s="72">
        <f>SUM(D4:I4)</f>
        <v>275</v>
      </c>
      <c r="D19" s="72">
        <f t="shared" si="4"/>
        <v>537.5</v>
      </c>
      <c r="F19" s="73" t="s">
        <v>67</v>
      </c>
      <c r="G19" s="72">
        <f>SUM(D6:I6)</f>
        <v>0</v>
      </c>
      <c r="H19" s="72">
        <f>SUM(D7:I7)</f>
        <v>0</v>
      </c>
      <c r="I19" s="72">
        <f t="shared" si="5"/>
        <v>0</v>
      </c>
    </row>
    <row r="20" spans="1:9" ht="15.75" thickBot="1">
      <c r="A20" s="73" t="s">
        <v>68</v>
      </c>
      <c r="B20" s="72">
        <f>SUM(J3:O3)</f>
        <v>321.60000000000002</v>
      </c>
      <c r="C20" s="72">
        <f>SUM(J4:O4)</f>
        <v>168</v>
      </c>
      <c r="D20" s="72">
        <f t="shared" si="4"/>
        <v>489.6</v>
      </c>
      <c r="F20" s="73" t="s">
        <v>68</v>
      </c>
      <c r="G20" s="72">
        <f>SUM(J6:P6)</f>
        <v>0</v>
      </c>
      <c r="H20" s="72">
        <f>SUM(J7:P7)</f>
        <v>0</v>
      </c>
      <c r="I20" s="72">
        <f t="shared" si="5"/>
        <v>0</v>
      </c>
    </row>
    <row r="21" spans="1:9" ht="15.75" thickBot="1">
      <c r="A21" s="73" t="s">
        <v>69</v>
      </c>
      <c r="B21" s="72">
        <f>SUM(P3:V3)</f>
        <v>370.75</v>
      </c>
      <c r="C21" s="72">
        <f>SUM(P4:V4)</f>
        <v>1397.5</v>
      </c>
      <c r="D21" s="72">
        <f t="shared" si="4"/>
        <v>1768.25</v>
      </c>
      <c r="F21" s="73" t="s">
        <v>69</v>
      </c>
      <c r="G21" s="72">
        <f>SUM(Q6:U6)</f>
        <v>0</v>
      </c>
      <c r="H21" s="72">
        <f>SUM(Q7:U7)</f>
        <v>0</v>
      </c>
      <c r="I21" s="72">
        <f t="shared" si="5"/>
        <v>0</v>
      </c>
    </row>
    <row r="22" spans="1:9" ht="15.75" thickBot="1">
      <c r="A22" s="73" t="s">
        <v>70</v>
      </c>
      <c r="B22" s="72">
        <f>SUM(W3:Z3)</f>
        <v>291.10000000000002</v>
      </c>
      <c r="C22" s="72">
        <f>SUM(W4:Z4)</f>
        <v>555.70000000000005</v>
      </c>
      <c r="D22" s="72">
        <f t="shared" si="4"/>
        <v>846.80000000000007</v>
      </c>
      <c r="F22" s="73" t="s">
        <v>70</v>
      </c>
      <c r="G22" s="72">
        <f>SUM(V6:AD6)</f>
        <v>0</v>
      </c>
      <c r="H22" s="72">
        <f>SUM(V7:AD7)</f>
        <v>0</v>
      </c>
      <c r="I22" s="72">
        <f t="shared" si="5"/>
        <v>0</v>
      </c>
    </row>
    <row r="23" spans="1:9" ht="15.75" thickBot="1">
      <c r="A23" s="73" t="s">
        <v>71</v>
      </c>
      <c r="B23" s="72">
        <f>SUM(AA3:AI3)</f>
        <v>585.5</v>
      </c>
      <c r="C23" s="72">
        <f>SUM(AA4:AI4)</f>
        <v>32</v>
      </c>
      <c r="D23" s="72">
        <f t="shared" si="4"/>
        <v>617.5</v>
      </c>
      <c r="F23" s="73" t="s">
        <v>71</v>
      </c>
      <c r="G23" s="72">
        <f>SUM(AE6:AL6)</f>
        <v>0</v>
      </c>
      <c r="H23" s="72">
        <f>SUM(AE7:AL7)</f>
        <v>0</v>
      </c>
      <c r="I23" s="72">
        <f t="shared" si="5"/>
        <v>0</v>
      </c>
    </row>
    <row r="24" spans="1:9" ht="15.75" thickBot="1">
      <c r="A24" s="73" t="s">
        <v>72</v>
      </c>
      <c r="B24" s="72">
        <f>SUM(AJ3:AQ3)</f>
        <v>342.70000000000005</v>
      </c>
      <c r="C24" s="72">
        <f>SUM(AJ4:AQ4)</f>
        <v>1572</v>
      </c>
      <c r="D24" s="72">
        <f t="shared" si="4"/>
        <v>1914.7</v>
      </c>
      <c r="F24" s="73" t="s">
        <v>72</v>
      </c>
      <c r="G24" s="72">
        <f>SUM(AM6:AR6)</f>
        <v>0</v>
      </c>
      <c r="H24" s="72">
        <f>SUM(AM7:AR7)</f>
        <v>0</v>
      </c>
      <c r="I24" s="72">
        <f t="shared" si="5"/>
        <v>0</v>
      </c>
    </row>
    <row r="25" spans="1:9" ht="15.75" thickBot="1">
      <c r="A25" s="73" t="s">
        <v>73</v>
      </c>
      <c r="B25" s="72">
        <f>SUM(AR3:AW3)</f>
        <v>322.89999999999998</v>
      </c>
      <c r="C25" s="72">
        <f>SUM(AR4:AW4)</f>
        <v>120</v>
      </c>
      <c r="D25" s="72">
        <f>B25+C25</f>
        <v>442.9</v>
      </c>
      <c r="F25" s="73" t="s">
        <v>73</v>
      </c>
      <c r="G25" s="72">
        <f>SUM(AS6:AW6)</f>
        <v>0</v>
      </c>
      <c r="H25" s="72">
        <f>SUM(AS7:AW7)</f>
        <v>0</v>
      </c>
      <c r="I25" s="72">
        <f t="shared" si="5"/>
        <v>0</v>
      </c>
    </row>
    <row r="26" spans="1:9" ht="15.75" thickBot="1">
      <c r="A26" s="74" t="s">
        <v>74</v>
      </c>
      <c r="B26" s="72">
        <f>SUM(AX3:BB3)</f>
        <v>483.2</v>
      </c>
      <c r="C26" s="72">
        <f>SUM(AX4:BB4)</f>
        <v>554.5</v>
      </c>
      <c r="D26" s="72">
        <f>B26+C26</f>
        <v>1037.7</v>
      </c>
      <c r="F26" s="74" t="s">
        <v>74</v>
      </c>
      <c r="G26" s="72">
        <f>SUM(AX6:BB6)</f>
        <v>0</v>
      </c>
      <c r="H26" s="72">
        <f>SUM(AX7:BB7)</f>
        <v>0</v>
      </c>
      <c r="I26" s="72">
        <f t="shared" si="5"/>
        <v>0</v>
      </c>
    </row>
    <row r="27" spans="1:9" ht="15.75" thickBot="1">
      <c r="A27" s="75" t="s">
        <v>75</v>
      </c>
      <c r="B27" s="72">
        <f>B18+B19+B20+B21+B22+B23+B24+B25+B26</f>
        <v>2994.0499999999997</v>
      </c>
      <c r="C27" s="72">
        <f>C18+C19+C20+C21+C22+C23+C24+C25+C26</f>
        <v>4674.7</v>
      </c>
      <c r="D27" s="72">
        <f t="shared" si="4"/>
        <v>7668.75</v>
      </c>
      <c r="F27" s="76" t="s">
        <v>76</v>
      </c>
      <c r="G27" s="77">
        <f>BC6</f>
        <v>0</v>
      </c>
      <c r="H27" s="77">
        <f>BC7</f>
        <v>0</v>
      </c>
      <c r="I27" s="72">
        <f t="shared" si="5"/>
        <v>0</v>
      </c>
    </row>
    <row r="28" spans="1:9" ht="15.75" thickBot="1">
      <c r="F28" s="78" t="s">
        <v>77</v>
      </c>
      <c r="G28" s="72">
        <f>G18+G19+G20+G21+G22+G23+G24+G25+G26+G27</f>
        <v>0</v>
      </c>
      <c r="H28" s="72">
        <f>H18+H19+H20+H21+H22+H23+H24+H25+H26+H27</f>
        <v>0</v>
      </c>
      <c r="I28" s="72">
        <f t="shared" si="5"/>
        <v>0</v>
      </c>
    </row>
  </sheetData>
  <mergeCells count="4">
    <mergeCell ref="A2:B2"/>
    <mergeCell ref="A3:A4"/>
    <mergeCell ref="A6:A7"/>
    <mergeCell ref="A9:B9"/>
  </mergeCells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2019-10-26T19:38:09Z</dcterms:modified>
</cp:coreProperties>
</file>